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425"/>
  </bookViews>
  <sheets>
    <sheet name="Протокол (2)" sheetId="1" r:id="rId1"/>
  </sheets>
  <definedNames>
    <definedName name="_xlnm.Print_Area" localSheetId="0">'Протокол (2)'!$A$2:$P$56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/>
  <c r="N47"/>
  <c r="K47"/>
  <c r="K44"/>
  <c r="N42"/>
  <c r="K42"/>
  <c r="K39"/>
  <c r="N37"/>
  <c r="K37"/>
  <c r="G37"/>
  <c r="K34"/>
  <c r="N32"/>
  <c r="K32"/>
  <c r="K29"/>
  <c r="K27"/>
  <c r="I27"/>
  <c r="N27" s="1"/>
  <c r="K24"/>
  <c r="N22"/>
  <c r="K22"/>
  <c r="K19"/>
  <c r="J19"/>
  <c r="L19" s="1"/>
  <c r="N17"/>
  <c r="K17"/>
  <c r="I14"/>
  <c r="J42" s="1"/>
  <c r="L42" s="1"/>
  <c r="K12"/>
  <c r="K9"/>
  <c r="N7"/>
  <c r="K7"/>
  <c r="J49" l="1"/>
  <c r="L49" s="1"/>
  <c r="J47"/>
  <c r="L47" s="1"/>
  <c r="J12"/>
  <c r="L12" s="1"/>
  <c r="J14"/>
  <c r="L14" s="1"/>
  <c r="J7"/>
  <c r="L7" s="1"/>
  <c r="K14"/>
  <c r="J29"/>
  <c r="L29" s="1"/>
  <c r="J32"/>
  <c r="L32" s="1"/>
  <c r="J44"/>
  <c r="L44" s="1"/>
  <c r="O42" s="1"/>
  <c r="J22"/>
  <c r="L22" s="1"/>
  <c r="J37"/>
  <c r="L37" s="1"/>
  <c r="J9"/>
  <c r="L9" s="1"/>
  <c r="N12"/>
  <c r="J17"/>
  <c r="L17" s="1"/>
  <c r="J24"/>
  <c r="L24" s="1"/>
  <c r="J27"/>
  <c r="L27" s="1"/>
  <c r="J34"/>
  <c r="L34" s="1"/>
  <c r="J39"/>
  <c r="L39" s="1"/>
  <c r="M39" s="1"/>
  <c r="P42" l="1"/>
  <c r="O17"/>
  <c r="M17"/>
  <c r="O47"/>
  <c r="M47"/>
  <c r="M42"/>
  <c r="O7"/>
  <c r="M7"/>
  <c r="M27"/>
  <c r="O27"/>
  <c r="M9"/>
  <c r="O32"/>
  <c r="M14"/>
  <c r="M19"/>
  <c r="M22"/>
  <c r="O22"/>
  <c r="P22" s="1"/>
  <c r="M34"/>
  <c r="M49"/>
  <c r="M37"/>
  <c r="O37"/>
  <c r="P37" s="1"/>
  <c r="M29"/>
  <c r="O12"/>
  <c r="M12"/>
  <c r="P47" l="1"/>
  <c r="P7"/>
  <c r="P12"/>
  <c r="P27"/>
  <c r="P17"/>
</calcChain>
</file>

<file path=xl/sharedStrings.xml><?xml version="1.0" encoding="utf-8"?>
<sst xmlns="http://schemas.openxmlformats.org/spreadsheetml/2006/main" count="102" uniqueCount="71">
  <si>
    <r>
      <t xml:space="preserve">Итоговый протокол технических результатов тур. </t>
    </r>
    <r>
      <rPr>
        <b/>
        <sz val="16"/>
        <color theme="1"/>
        <rFont val="Calibri"/>
        <family val="2"/>
        <charset val="204"/>
        <scheme val="minor"/>
      </rPr>
      <t xml:space="preserve">Чемпионта Свердловской области по спортивной ловле спиннингом с лодкок </t>
    </r>
  </si>
  <si>
    <t>8-9 Августа 2015 года, Свердловская Область, Волчихинское Водохранилище</t>
  </si>
  <si>
    <t>Стартовый № Пары</t>
  </si>
  <si>
    <t xml:space="preserve">Команда </t>
  </si>
  <si>
    <t>Фамилия Имя Отчество</t>
  </si>
  <si>
    <t>Разряд</t>
  </si>
  <si>
    <t>Год. Рожд</t>
  </si>
  <si>
    <t>Вес 1 тур</t>
  </si>
  <si>
    <t>Место 1 тур</t>
  </si>
  <si>
    <t>Вес 2 тур</t>
  </si>
  <si>
    <t>Место 2 тур</t>
  </si>
  <si>
    <t>Вес сумма</t>
  </si>
  <si>
    <t>Сумма мест</t>
  </si>
  <si>
    <t>Место пара</t>
  </si>
  <si>
    <t>Вес команды</t>
  </si>
  <si>
    <t>Баллы команда</t>
  </si>
  <si>
    <t>Место командное</t>
  </si>
  <si>
    <r>
      <t xml:space="preserve">9. Команда </t>
    </r>
    <r>
      <rPr>
        <b/>
        <sz val="16"/>
        <color theme="1"/>
        <rFont val="Calibri"/>
        <family val="2"/>
        <charset val="204"/>
        <scheme val="minor"/>
      </rPr>
      <t>"СССР-2"</t>
    </r>
    <r>
      <rPr>
        <sz val="16"/>
        <color theme="1"/>
        <rFont val="Calibri"/>
        <family val="2"/>
        <scheme val="minor"/>
      </rPr>
      <t>,              г.Екатеринбург</t>
    </r>
  </si>
  <si>
    <t>III</t>
  </si>
  <si>
    <t xml:space="preserve">I </t>
  </si>
  <si>
    <r>
      <t>3. Команда "</t>
    </r>
    <r>
      <rPr>
        <b/>
        <sz val="16"/>
        <color theme="1"/>
        <rFont val="Calibri"/>
        <family val="2"/>
        <charset val="204"/>
        <scheme val="minor"/>
      </rPr>
      <t>Шатуны</t>
    </r>
    <r>
      <rPr>
        <sz val="16"/>
        <color theme="1"/>
        <rFont val="Calibri"/>
        <family val="2"/>
        <scheme val="minor"/>
      </rPr>
      <t>",           г.Нижний Тагил</t>
    </r>
  </si>
  <si>
    <t>I</t>
  </si>
  <si>
    <t>II</t>
  </si>
  <si>
    <r>
      <t>1. Команда "</t>
    </r>
    <r>
      <rPr>
        <b/>
        <sz val="16"/>
        <color theme="1"/>
        <rFont val="Calibri"/>
        <family val="2"/>
        <charset val="204"/>
        <scheme val="minor"/>
      </rPr>
      <t>Цикада</t>
    </r>
    <r>
      <rPr>
        <sz val="16"/>
        <color theme="1"/>
        <rFont val="Calibri"/>
        <family val="2"/>
        <scheme val="minor"/>
      </rPr>
      <t>",                                       г. Екатеринбург</t>
    </r>
  </si>
  <si>
    <t>б.р</t>
  </si>
  <si>
    <r>
      <t xml:space="preserve">7. Команда </t>
    </r>
    <r>
      <rPr>
        <b/>
        <sz val="16"/>
        <color theme="1"/>
        <rFont val="Calibri"/>
        <family val="2"/>
        <charset val="204"/>
        <scheme val="minor"/>
      </rPr>
      <t>"СССР-1"</t>
    </r>
    <r>
      <rPr>
        <sz val="16"/>
        <color theme="1"/>
        <rFont val="Calibri"/>
        <family val="2"/>
        <scheme val="minor"/>
      </rPr>
      <t>,                г.Екатеринбург</t>
    </r>
  </si>
  <si>
    <r>
      <t>5. Команда "</t>
    </r>
    <r>
      <rPr>
        <b/>
        <sz val="16"/>
        <color theme="1"/>
        <rFont val="Calibri"/>
        <family val="2"/>
        <charset val="204"/>
        <scheme val="minor"/>
      </rPr>
      <t>Цикада-2</t>
    </r>
    <r>
      <rPr>
        <sz val="16"/>
        <color theme="1"/>
        <rFont val="Calibri"/>
        <family val="2"/>
        <scheme val="minor"/>
      </rPr>
      <t>", г.Екатеринбург-г. Озерск</t>
    </r>
  </si>
  <si>
    <r>
      <t>4. Команда                                   "</t>
    </r>
    <r>
      <rPr>
        <b/>
        <sz val="16"/>
        <color theme="1"/>
        <rFont val="Calibri"/>
        <family val="2"/>
        <charset val="204"/>
        <scheme val="minor"/>
      </rPr>
      <t>Рыболов Спортсмен</t>
    </r>
    <r>
      <rPr>
        <sz val="16"/>
        <color theme="1"/>
        <rFont val="Calibri"/>
        <family val="2"/>
        <scheme val="minor"/>
      </rPr>
      <t>",                                    г. Екатеринбург</t>
    </r>
  </si>
  <si>
    <r>
      <t xml:space="preserve">6. Команда </t>
    </r>
    <r>
      <rPr>
        <b/>
        <sz val="16"/>
        <color theme="1"/>
        <rFont val="Calibri"/>
        <family val="2"/>
        <charset val="204"/>
        <scheme val="minor"/>
      </rPr>
      <t>"ЛФ"</t>
    </r>
    <r>
      <rPr>
        <sz val="16"/>
        <color theme="1"/>
        <rFont val="Calibri"/>
        <family val="2"/>
        <charset val="204"/>
        <scheme val="minor"/>
      </rPr>
      <t>,</t>
    </r>
    <r>
      <rPr>
        <sz val="16"/>
        <color theme="1"/>
        <rFont val="Calibri"/>
        <family val="2"/>
        <scheme val="minor"/>
      </rPr>
      <t xml:space="preserve">                                      г Нижний Тагил -г.Новоуральск</t>
    </r>
  </si>
  <si>
    <r>
      <t>2. Команда "</t>
    </r>
    <r>
      <rPr>
        <b/>
        <sz val="16"/>
        <color theme="1"/>
        <rFont val="Calibri"/>
        <family val="2"/>
        <charset val="204"/>
        <scheme val="minor"/>
      </rPr>
      <t>Спарта</t>
    </r>
    <r>
      <rPr>
        <sz val="16"/>
        <color theme="1"/>
        <rFont val="Calibri"/>
        <family val="2"/>
        <scheme val="minor"/>
      </rPr>
      <t>",                  г.Нижний Тагил</t>
    </r>
  </si>
  <si>
    <r>
      <t xml:space="preserve">8. Команда </t>
    </r>
    <r>
      <rPr>
        <b/>
        <sz val="16"/>
        <color theme="1"/>
        <rFont val="Calibri"/>
        <family val="2"/>
        <charset val="204"/>
        <scheme val="minor"/>
      </rPr>
      <t>"Цикада-1"</t>
    </r>
    <r>
      <rPr>
        <sz val="16"/>
        <color theme="1"/>
        <rFont val="Calibri"/>
        <family val="2"/>
        <scheme val="minor"/>
      </rPr>
      <t>, г.Екатеринбург</t>
    </r>
  </si>
  <si>
    <t>Главный судья соревнований ССК1</t>
  </si>
  <si>
    <t>Дружинин Ю.А.</t>
  </si>
  <si>
    <t>Главный секретарь соревнований ССК2</t>
  </si>
  <si>
    <t>Кобелёва А.А.</t>
  </si>
  <si>
    <t>Голденберг Дмитрий</t>
  </si>
  <si>
    <t>Федотов Владимир</t>
  </si>
  <si>
    <t>Костылев Юрий</t>
  </si>
  <si>
    <t>Колосов Сергей</t>
  </si>
  <si>
    <t>Шатунов Александр</t>
  </si>
  <si>
    <t>Пешков Сергей</t>
  </si>
  <si>
    <t>Чижов Александр</t>
  </si>
  <si>
    <t>Рудяков Николай</t>
  </si>
  <si>
    <t>Кобелёв Анатолий</t>
  </si>
  <si>
    <t>Радюш Евгений</t>
  </si>
  <si>
    <t>Бедюк Сергей</t>
  </si>
  <si>
    <t>Евстифеев Алексей</t>
  </si>
  <si>
    <t>Мазеин Сергей</t>
  </si>
  <si>
    <t>Назукин Игорь</t>
  </si>
  <si>
    <t>Вязовцев Максим</t>
  </si>
  <si>
    <t>Завиралов Андрей</t>
  </si>
  <si>
    <t>Шаат Денис</t>
  </si>
  <si>
    <t>Филинков Евгений</t>
  </si>
  <si>
    <t>Косенков Антон</t>
  </si>
  <si>
    <t>Галинов Александр</t>
  </si>
  <si>
    <t>Воскресенских Борис</t>
  </si>
  <si>
    <t>Ермаков Вячеслав</t>
  </si>
  <si>
    <t>Коньков Юрий</t>
  </si>
  <si>
    <t>Мозолев Николай</t>
  </si>
  <si>
    <t>Южаков Роман</t>
  </si>
  <si>
    <t>Мамаев Станислав</t>
  </si>
  <si>
    <t>Шестопалов Дмитрий</t>
  </si>
  <si>
    <t>Пяткин Андрей</t>
  </si>
  <si>
    <t>Шашенко Валерий</t>
  </si>
  <si>
    <t>Карпов Никита</t>
  </si>
  <si>
    <t>Шашенко Владимир</t>
  </si>
  <si>
    <t>Пискунович Вячеслав</t>
  </si>
  <si>
    <t>Волыньщиков Виталий</t>
  </si>
  <si>
    <t>Забужко Эдуард</t>
  </si>
  <si>
    <t>Костромитин Сергей</t>
  </si>
  <si>
    <t>Напылов Александр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</si>
</sst>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ED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6" fillId="0" borderId="2" xfId="0" applyFont="1" applyFill="1" applyBorder="1"/>
    <xf numFmtId="0" fontId="7" fillId="0" borderId="4" xfId="1" applyFont="1" applyBorder="1" applyAlignment="1" applyProtection="1">
      <alignment horizontal="center" vertical="center" wrapText="1"/>
      <protection locked="0"/>
    </xf>
    <xf numFmtId="0" fontId="1" fillId="0" borderId="2" xfId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/>
    <xf numFmtId="0" fontId="7" fillId="0" borderId="7" xfId="1" applyFont="1" applyBorder="1" applyAlignment="1" applyProtection="1">
      <alignment horizontal="center" vertical="center" wrapText="1"/>
      <protection locked="0"/>
    </xf>
    <xf numFmtId="0" fontId="1" fillId="0" borderId="6" xfId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1" fillId="0" borderId="8" xfId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vertical="center"/>
      <protection locked="0"/>
    </xf>
    <xf numFmtId="0" fontId="1" fillId="4" borderId="1" xfId="1" applyFill="1" applyBorder="1" applyAlignment="1" applyProtection="1">
      <alignment horizontal="center" vertical="center" wrapText="1"/>
      <protection locked="0"/>
    </xf>
    <xf numFmtId="0" fontId="6" fillId="4" borderId="6" xfId="1" applyFont="1" applyFill="1" applyBorder="1" applyProtection="1">
      <protection locked="0"/>
    </xf>
    <xf numFmtId="0" fontId="1" fillId="4" borderId="1" xfId="1" applyFill="1" applyBorder="1" applyAlignment="1" applyProtection="1">
      <alignment horizontal="center" vertical="center"/>
    </xf>
    <xf numFmtId="0" fontId="1" fillId="4" borderId="1" xfId="1" applyFill="1" applyBorder="1" applyAlignment="1" applyProtection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Border="1" applyProtection="1"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Protection="1"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6" fillId="0" borderId="0" xfId="1" applyFont="1" applyProtection="1"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6" fillId="4" borderId="2" xfId="1" applyFont="1" applyFill="1" applyBorder="1" applyProtection="1">
      <protection locked="0"/>
    </xf>
    <xf numFmtId="0" fontId="7" fillId="4" borderId="1" xfId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Border="1" applyProtection="1">
      <protection locked="0"/>
    </xf>
    <xf numFmtId="0" fontId="1" fillId="0" borderId="2" xfId="1" applyBorder="1" applyAlignment="1" applyProtection="1">
      <alignment horizontal="center" vertical="center"/>
      <protection locked="0"/>
    </xf>
    <xf numFmtId="0" fontId="6" fillId="0" borderId="6" xfId="1" applyFont="1" applyBorder="1" applyProtection="1">
      <protection locked="0"/>
    </xf>
    <xf numFmtId="0" fontId="1" fillId="0" borderId="8" xfId="1" applyBorder="1" applyAlignment="1" applyProtection="1">
      <alignment horizontal="center" vertical="center"/>
      <protection locked="0"/>
    </xf>
    <xf numFmtId="0" fontId="1" fillId="0" borderId="4" xfId="1" applyBorder="1" applyAlignment="1" applyProtection="1">
      <alignment horizontal="center" vertical="center"/>
      <protection locked="0"/>
    </xf>
    <xf numFmtId="0" fontId="6" fillId="0" borderId="6" xfId="0" applyFont="1" applyBorder="1"/>
    <xf numFmtId="0" fontId="1" fillId="0" borderId="7" xfId="1" applyBorder="1" applyAlignment="1" applyProtection="1">
      <alignment horizontal="center" vertical="center"/>
      <protection locked="0"/>
    </xf>
    <xf numFmtId="0" fontId="1" fillId="4" borderId="1" xfId="1" applyFill="1" applyBorder="1" applyProtection="1">
      <protection locked="0"/>
    </xf>
    <xf numFmtId="0" fontId="7" fillId="4" borderId="6" xfId="1" applyFont="1" applyFill="1" applyBorder="1" applyAlignment="1" applyProtection="1">
      <alignment horizontal="center" vertical="center"/>
      <protection locked="0"/>
    </xf>
    <xf numFmtId="0" fontId="1" fillId="4" borderId="1" xfId="1" applyFill="1" applyBorder="1" applyAlignment="1" applyProtection="1">
      <alignment horizontal="center" vertical="center"/>
      <protection locked="0"/>
    </xf>
    <xf numFmtId="0" fontId="7" fillId="4" borderId="1" xfId="1" applyFont="1" applyFill="1" applyBorder="1" applyAlignment="1" applyProtection="1">
      <alignment horizontal="center" vertical="center"/>
      <protection locked="0"/>
    </xf>
    <xf numFmtId="0" fontId="8" fillId="4" borderId="1" xfId="1" applyFont="1" applyFill="1" applyBorder="1" applyAlignment="1" applyProtection="1">
      <alignment horizontal="center" vertical="center"/>
      <protection locked="0"/>
    </xf>
    <xf numFmtId="0" fontId="1" fillId="0" borderId="4" xfId="1" applyBorder="1" applyAlignment="1" applyProtection="1">
      <alignment horizontal="center" vertical="center" wrapText="1"/>
      <protection locked="0"/>
    </xf>
    <xf numFmtId="0" fontId="1" fillId="0" borderId="7" xfId="1" applyBorder="1" applyAlignment="1" applyProtection="1">
      <alignment horizontal="center" vertical="center" wrapText="1"/>
      <protection locked="0"/>
    </xf>
    <xf numFmtId="0" fontId="6" fillId="4" borderId="1" xfId="1" applyFont="1" applyFill="1" applyBorder="1" applyProtection="1">
      <protection locked="0"/>
    </xf>
    <xf numFmtId="0" fontId="7" fillId="4" borderId="6" xfId="1" applyFont="1" applyFill="1" applyBorder="1" applyAlignment="1" applyProtection="1">
      <alignment horizontal="center" vertical="center" wrapText="1"/>
      <protection locked="0"/>
    </xf>
    <xf numFmtId="0" fontId="6" fillId="0" borderId="8" xfId="1" applyFont="1" applyBorder="1" applyProtection="1">
      <protection locked="0"/>
    </xf>
    <xf numFmtId="0" fontId="1" fillId="0" borderId="0" xfId="1" applyProtection="1">
      <protection locked="0"/>
    </xf>
    <xf numFmtId="0" fontId="4" fillId="0" borderId="0" xfId="1" applyFont="1"/>
    <xf numFmtId="0" fontId="7" fillId="3" borderId="2" xfId="1" applyFont="1" applyFill="1" applyBorder="1" applyAlignment="1" applyProtection="1">
      <alignment horizontal="center" vertical="center"/>
    </xf>
    <xf numFmtId="0" fontId="7" fillId="3" borderId="8" xfId="1" applyFont="1" applyFill="1" applyBorder="1" applyAlignment="1" applyProtection="1">
      <alignment horizontal="center" vertical="center"/>
    </xf>
    <xf numFmtId="0" fontId="1" fillId="2" borderId="2" xfId="1" applyFill="1" applyBorder="1" applyAlignment="1" applyProtection="1">
      <alignment horizontal="center" vertical="center"/>
      <protection locked="0"/>
    </xf>
    <xf numFmtId="0" fontId="1" fillId="2" borderId="8" xfId="1" applyFill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8" xfId="1" applyFont="1" applyFill="1" applyBorder="1" applyAlignment="1" applyProtection="1">
      <alignment horizontal="center" vertical="center"/>
    </xf>
    <xf numFmtId="0" fontId="4" fillId="3" borderId="6" xfId="1" applyFont="1" applyFill="1" applyBorder="1" applyAlignment="1" applyProtection="1">
      <alignment horizontal="center" vertical="center"/>
    </xf>
    <xf numFmtId="0" fontId="8" fillId="2" borderId="2" xfId="1" applyFont="1" applyFill="1" applyBorder="1" applyAlignment="1" applyProtection="1">
      <alignment horizontal="center" vertical="center"/>
      <protection locked="0"/>
    </xf>
    <xf numFmtId="0" fontId="8" fillId="2" borderId="8" xfId="1" applyFont="1" applyFill="1" applyBorder="1" applyAlignment="1" applyProtection="1">
      <alignment horizontal="center" vertical="center"/>
      <protection locked="0"/>
    </xf>
    <xf numFmtId="0" fontId="8" fillId="2" borderId="6" xfId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0" fontId="7" fillId="3" borderId="6" xfId="1" applyFont="1" applyFill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/>
      <protection locked="0"/>
    </xf>
    <xf numFmtId="0" fontId="7" fillId="2" borderId="6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Q56"/>
  <sheetViews>
    <sheetView tabSelected="1" topLeftCell="A16" zoomScale="70" zoomScaleNormal="70" workbookViewId="0">
      <selection activeCell="G49" sqref="G49:G50"/>
    </sheetView>
  </sheetViews>
  <sheetFormatPr defaultColWidth="9.140625" defaultRowHeight="15"/>
  <cols>
    <col min="1" max="1" width="3.5703125" style="1" customWidth="1"/>
    <col min="2" max="2" width="11.5703125" style="1" customWidth="1"/>
    <col min="3" max="3" width="46.42578125" style="1" customWidth="1"/>
    <col min="4" max="4" width="39.42578125" style="1" customWidth="1"/>
    <col min="5" max="6" width="11.7109375" style="1" customWidth="1"/>
    <col min="7" max="13" width="13" style="1" customWidth="1"/>
    <col min="14" max="14" width="13.28515625" style="1" customWidth="1"/>
    <col min="15" max="15" width="11.140625" style="1" customWidth="1"/>
    <col min="16" max="16" width="13.5703125" style="1" customWidth="1"/>
    <col min="17" max="16384" width="9.140625" style="1"/>
  </cols>
  <sheetData>
    <row r="2" spans="2:17">
      <c r="C2" s="72" t="s">
        <v>0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>
      <c r="C4" s="51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2"/>
    </row>
    <row r="6" spans="2:17" ht="31.5">
      <c r="B6" s="3" t="s">
        <v>2</v>
      </c>
      <c r="C6" s="3" t="s">
        <v>3</v>
      </c>
      <c r="D6" s="4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5"/>
    </row>
    <row r="7" spans="2:17" ht="15.75" customHeight="1">
      <c r="B7" s="58">
        <v>13</v>
      </c>
      <c r="C7" s="64" t="s">
        <v>17</v>
      </c>
      <c r="D7" s="6" t="s">
        <v>35</v>
      </c>
      <c r="E7" s="7" t="s">
        <v>18</v>
      </c>
      <c r="F7" s="8">
        <v>1975</v>
      </c>
      <c r="G7" s="59">
        <v>3094</v>
      </c>
      <c r="H7" s="59">
        <v>5</v>
      </c>
      <c r="I7" s="60">
        <v>2609</v>
      </c>
      <c r="J7" s="60">
        <f>_xlfn.RANK.EQ(I7,$I$7:$I$51,0)</f>
        <v>6</v>
      </c>
      <c r="K7" s="47">
        <f>SUM(G7,I7)</f>
        <v>5703</v>
      </c>
      <c r="L7" s="47">
        <f>SUM(H7,J7)</f>
        <v>11</v>
      </c>
      <c r="M7" s="49">
        <f>_xlfn.RANK.EQ(L7,$L$7:$L$50,1)</f>
        <v>4</v>
      </c>
      <c r="N7" s="52">
        <f>SUM(G7:G10,I7:I10)</f>
        <v>10612</v>
      </c>
      <c r="O7" s="52">
        <f>SUM(L7:L10)</f>
        <v>24</v>
      </c>
      <c r="P7" s="55">
        <f>_xlfn.RANK.EQ(O7,$O$7:$O$50,1)</f>
        <v>1</v>
      </c>
    </row>
    <row r="8" spans="2:17" ht="15.75" customHeight="1">
      <c r="B8" s="58"/>
      <c r="C8" s="65"/>
      <c r="D8" s="9" t="s">
        <v>36</v>
      </c>
      <c r="E8" s="10" t="s">
        <v>18</v>
      </c>
      <c r="F8" s="11">
        <v>1981</v>
      </c>
      <c r="G8" s="59"/>
      <c r="H8" s="59"/>
      <c r="I8" s="61"/>
      <c r="J8" s="62"/>
      <c r="K8" s="63"/>
      <c r="L8" s="48"/>
      <c r="M8" s="50"/>
      <c r="N8" s="53"/>
      <c r="O8" s="53"/>
      <c r="P8" s="56"/>
    </row>
    <row r="9" spans="2:17" ht="15.75" customHeight="1">
      <c r="B9" s="58">
        <v>14</v>
      </c>
      <c r="C9" s="65"/>
      <c r="D9" s="6" t="s">
        <v>37</v>
      </c>
      <c r="E9" s="12" t="s">
        <v>19</v>
      </c>
      <c r="F9" s="13">
        <v>1968</v>
      </c>
      <c r="G9" s="59">
        <v>3163</v>
      </c>
      <c r="H9" s="59">
        <v>4</v>
      </c>
      <c r="I9" s="60">
        <v>1746</v>
      </c>
      <c r="J9" s="60">
        <f>_xlfn.RANK.EQ(I9,$I$7:$I$51,0)</f>
        <v>9</v>
      </c>
      <c r="K9" s="47">
        <f>SUM(G9,I9)</f>
        <v>4909</v>
      </c>
      <c r="L9" s="47">
        <f>SUM(H9,J9)</f>
        <v>13</v>
      </c>
      <c r="M9" s="49">
        <f>_xlfn.RANK.EQ(L9,$L$7:$L$50,1)</f>
        <v>8</v>
      </c>
      <c r="N9" s="53"/>
      <c r="O9" s="53"/>
      <c r="P9" s="56"/>
    </row>
    <row r="10" spans="2:17" ht="15.75" customHeight="1">
      <c r="B10" s="58"/>
      <c r="C10" s="66"/>
      <c r="D10" s="9" t="s">
        <v>38</v>
      </c>
      <c r="E10" s="12" t="s">
        <v>18</v>
      </c>
      <c r="F10" s="13">
        <v>1975</v>
      </c>
      <c r="G10" s="60"/>
      <c r="H10" s="60"/>
      <c r="I10" s="61"/>
      <c r="J10" s="62"/>
      <c r="K10" s="63"/>
      <c r="L10" s="48"/>
      <c r="M10" s="50"/>
      <c r="N10" s="54"/>
      <c r="O10" s="54"/>
      <c r="P10" s="57"/>
    </row>
    <row r="11" spans="2:17" ht="17.25" customHeight="1">
      <c r="B11" s="14"/>
      <c r="C11" s="15"/>
      <c r="D11" s="16"/>
      <c r="E11" s="15"/>
      <c r="F11" s="15"/>
      <c r="G11" s="15"/>
      <c r="H11" s="15"/>
      <c r="I11" s="15"/>
      <c r="J11" s="15"/>
      <c r="K11" s="17"/>
      <c r="L11" s="18"/>
      <c r="M11" s="15"/>
      <c r="N11" s="18"/>
      <c r="O11" s="18"/>
      <c r="P11" s="19"/>
    </row>
    <row r="12" spans="2:17" ht="16.5" customHeight="1">
      <c r="B12" s="58">
        <v>5</v>
      </c>
      <c r="C12" s="67" t="s">
        <v>20</v>
      </c>
      <c r="D12" s="20" t="s">
        <v>39</v>
      </c>
      <c r="E12" s="21" t="s">
        <v>21</v>
      </c>
      <c r="F12" s="8">
        <v>1970</v>
      </c>
      <c r="G12" s="59">
        <v>582</v>
      </c>
      <c r="H12" s="59">
        <v>12</v>
      </c>
      <c r="I12" s="60">
        <v>702</v>
      </c>
      <c r="J12" s="60">
        <f>_xlfn.RANK.EQ(I12,$I$7:$I$51,0)</f>
        <v>14</v>
      </c>
      <c r="K12" s="47">
        <f>SUM(G12,I12)</f>
        <v>1284</v>
      </c>
      <c r="L12" s="47">
        <f>SUM(H12,J12)</f>
        <v>26</v>
      </c>
      <c r="M12" s="49">
        <f>_xlfn.RANK.EQ(L12,$L$7:$L$50,1)</f>
        <v>14</v>
      </c>
      <c r="N12" s="52">
        <f>SUM(G12:G15,I12:I15)</f>
        <v>10540</v>
      </c>
      <c r="O12" s="52">
        <f>SUM(L12:L15)</f>
        <v>30</v>
      </c>
      <c r="P12" s="55">
        <f>_xlfn.RANK.EQ(O12,$O$7:$O$50,1)</f>
        <v>2</v>
      </c>
    </row>
    <row r="13" spans="2:17" ht="17.25" customHeight="1">
      <c r="B13" s="58"/>
      <c r="C13" s="68"/>
      <c r="D13" s="22" t="s">
        <v>40</v>
      </c>
      <c r="E13" s="23" t="s">
        <v>22</v>
      </c>
      <c r="F13" s="11">
        <v>1983</v>
      </c>
      <c r="G13" s="59"/>
      <c r="H13" s="59"/>
      <c r="I13" s="61"/>
      <c r="J13" s="62"/>
      <c r="K13" s="63"/>
      <c r="L13" s="48"/>
      <c r="M13" s="50"/>
      <c r="N13" s="53"/>
      <c r="O13" s="53"/>
      <c r="P13" s="56"/>
    </row>
    <row r="14" spans="2:17" ht="15" customHeight="1">
      <c r="B14" s="58">
        <v>6</v>
      </c>
      <c r="C14" s="68"/>
      <c r="D14" s="24" t="s">
        <v>41</v>
      </c>
      <c r="E14" s="25" t="s">
        <v>21</v>
      </c>
      <c r="F14" s="13">
        <v>1988</v>
      </c>
      <c r="G14" s="59">
        <v>3979</v>
      </c>
      <c r="H14" s="59">
        <v>3</v>
      </c>
      <c r="I14" s="60">
        <f>3237+2040</f>
        <v>5277</v>
      </c>
      <c r="J14" s="60">
        <f>_xlfn.RANK.EQ(I14,$I$7:$I$51,0)</f>
        <v>1</v>
      </c>
      <c r="K14" s="47">
        <f>SUM(G14,I14)</f>
        <v>9256</v>
      </c>
      <c r="L14" s="47">
        <f>SUM(H14,J14)</f>
        <v>4</v>
      </c>
      <c r="M14" s="49">
        <f>_xlfn.RANK.EQ(L14,$L$7:$L$50,1)</f>
        <v>1</v>
      </c>
      <c r="N14" s="53"/>
      <c r="O14" s="53"/>
      <c r="P14" s="56"/>
    </row>
    <row r="15" spans="2:17" ht="15.75" customHeight="1">
      <c r="B15" s="58"/>
      <c r="C15" s="69"/>
      <c r="D15" s="24" t="s">
        <v>42</v>
      </c>
      <c r="E15" s="25" t="s">
        <v>21</v>
      </c>
      <c r="F15" s="13">
        <v>1984</v>
      </c>
      <c r="G15" s="59"/>
      <c r="H15" s="59"/>
      <c r="I15" s="61"/>
      <c r="J15" s="62"/>
      <c r="K15" s="63"/>
      <c r="L15" s="48"/>
      <c r="M15" s="50"/>
      <c r="N15" s="54"/>
      <c r="O15" s="54"/>
      <c r="P15" s="57"/>
    </row>
    <row r="16" spans="2:17" ht="15.75" customHeight="1">
      <c r="B16" s="14"/>
      <c r="C16" s="15"/>
      <c r="D16" s="26"/>
      <c r="E16" s="27"/>
      <c r="F16" s="15"/>
      <c r="G16" s="27"/>
      <c r="H16" s="27"/>
      <c r="I16" s="27"/>
      <c r="J16" s="27"/>
      <c r="K16" s="17"/>
      <c r="L16" s="18"/>
      <c r="M16" s="15"/>
      <c r="N16" s="18"/>
      <c r="O16" s="18"/>
      <c r="P16" s="19"/>
    </row>
    <row r="17" spans="2:16" ht="15.75" customHeight="1">
      <c r="B17" s="58">
        <v>11</v>
      </c>
      <c r="C17" s="64" t="s">
        <v>23</v>
      </c>
      <c r="D17" s="28" t="s">
        <v>43</v>
      </c>
      <c r="E17" s="7" t="s">
        <v>21</v>
      </c>
      <c r="F17" s="29">
        <v>1970</v>
      </c>
      <c r="G17" s="70">
        <v>79</v>
      </c>
      <c r="H17" s="70">
        <v>17</v>
      </c>
      <c r="I17" s="70">
        <v>3215</v>
      </c>
      <c r="J17" s="60">
        <f>_xlfn.RANK.EQ(I17,$I$7:$I$51,0)</f>
        <v>4</v>
      </c>
      <c r="K17" s="47">
        <f>SUM(G17,I17)</f>
        <v>3294</v>
      </c>
      <c r="L17" s="47">
        <f>SUM(H17,J17)</f>
        <v>21</v>
      </c>
      <c r="M17" s="49">
        <f>_xlfn.RANK.EQ(L17,$L$7:$L$50,1)</f>
        <v>9</v>
      </c>
      <c r="N17" s="52">
        <f>SUM(G17:G20,I17:I20)</f>
        <v>9237</v>
      </c>
      <c r="O17" s="52">
        <f>SUM(L17:L20)</f>
        <v>33</v>
      </c>
      <c r="P17" s="55">
        <f>_xlfn.RANK.EQ(O17,$O$7:$O$50,1)</f>
        <v>3</v>
      </c>
    </row>
    <row r="18" spans="2:16" ht="17.25" customHeight="1">
      <c r="B18" s="58"/>
      <c r="C18" s="65"/>
      <c r="D18" s="30" t="s">
        <v>44</v>
      </c>
      <c r="E18" s="12" t="s">
        <v>18</v>
      </c>
      <c r="F18" s="31">
        <v>1985</v>
      </c>
      <c r="G18" s="71"/>
      <c r="H18" s="71"/>
      <c r="I18" s="71"/>
      <c r="J18" s="62"/>
      <c r="K18" s="63"/>
      <c r="L18" s="48"/>
      <c r="M18" s="50"/>
      <c r="N18" s="53"/>
      <c r="O18" s="53"/>
      <c r="P18" s="56"/>
    </row>
    <row r="19" spans="2:16" ht="16.5" customHeight="1">
      <c r="B19" s="58">
        <v>12</v>
      </c>
      <c r="C19" s="65"/>
      <c r="D19" s="6" t="s">
        <v>45</v>
      </c>
      <c r="E19" s="7" t="s">
        <v>24</v>
      </c>
      <c r="F19" s="32">
        <v>1974</v>
      </c>
      <c r="G19" s="70">
        <v>4233</v>
      </c>
      <c r="H19" s="70">
        <v>2</v>
      </c>
      <c r="I19" s="70">
        <v>1710</v>
      </c>
      <c r="J19" s="60">
        <f>_xlfn.RANK.EQ(I19,$I$7:$I$51,0)</f>
        <v>10</v>
      </c>
      <c r="K19" s="47">
        <f>SUM(G19,I19)</f>
        <v>5943</v>
      </c>
      <c r="L19" s="47">
        <f>SUM(H19,J19)</f>
        <v>12</v>
      </c>
      <c r="M19" s="49">
        <f>_xlfn.RANK.EQ(L19,$L$7:$L$50,1)</f>
        <v>5</v>
      </c>
      <c r="N19" s="53"/>
      <c r="O19" s="53"/>
      <c r="P19" s="56"/>
    </row>
    <row r="20" spans="2:16" ht="15" customHeight="1">
      <c r="B20" s="58"/>
      <c r="C20" s="66"/>
      <c r="D20" s="33" t="s">
        <v>46</v>
      </c>
      <c r="E20" s="10" t="s">
        <v>24</v>
      </c>
      <c r="F20" s="34">
        <v>1979</v>
      </c>
      <c r="G20" s="71"/>
      <c r="H20" s="71"/>
      <c r="I20" s="71"/>
      <c r="J20" s="62"/>
      <c r="K20" s="63"/>
      <c r="L20" s="48"/>
      <c r="M20" s="50"/>
      <c r="N20" s="54"/>
      <c r="O20" s="54"/>
      <c r="P20" s="57"/>
    </row>
    <row r="21" spans="2:16" ht="14.25" customHeight="1">
      <c r="B21" s="14"/>
      <c r="C21" s="35"/>
      <c r="D21" s="16"/>
      <c r="E21" s="36"/>
      <c r="F21" s="37"/>
      <c r="G21" s="38"/>
      <c r="H21" s="38"/>
      <c r="I21" s="38"/>
      <c r="J21" s="38"/>
      <c r="K21" s="17"/>
      <c r="L21" s="17"/>
      <c r="M21" s="37"/>
      <c r="N21" s="17"/>
      <c r="O21" s="17"/>
      <c r="P21" s="39"/>
    </row>
    <row r="22" spans="2:16" ht="15.75" customHeight="1">
      <c r="B22" s="58">
        <v>15</v>
      </c>
      <c r="C22" s="64" t="s">
        <v>25</v>
      </c>
      <c r="D22" s="6" t="s">
        <v>47</v>
      </c>
      <c r="E22" s="7" t="s">
        <v>24</v>
      </c>
      <c r="F22" s="8">
        <v>1974</v>
      </c>
      <c r="G22" s="59">
        <v>2027</v>
      </c>
      <c r="H22" s="59">
        <v>6</v>
      </c>
      <c r="I22" s="60">
        <v>0</v>
      </c>
      <c r="J22" s="60">
        <f>_xlfn.RANK.EQ(I22,$I$7:$I$51,0)</f>
        <v>18</v>
      </c>
      <c r="K22" s="47">
        <f>SUM(G22,I22)</f>
        <v>2027</v>
      </c>
      <c r="L22" s="47">
        <f>SUM(H22,J22)</f>
        <v>24</v>
      </c>
      <c r="M22" s="49">
        <f>_xlfn.RANK.EQ(L22,$L$7:$L$50,1)</f>
        <v>12</v>
      </c>
      <c r="N22" s="52">
        <f>SUM(G22:G25,I22:I25)</f>
        <v>6919</v>
      </c>
      <c r="O22" s="52">
        <f>SUM(L22:L25)</f>
        <v>36</v>
      </c>
      <c r="P22" s="55">
        <f>_xlfn.RANK.EQ(O22,$O$7:$O$50,1)</f>
        <v>4</v>
      </c>
    </row>
    <row r="23" spans="2:16" ht="15.75" customHeight="1">
      <c r="B23" s="58"/>
      <c r="C23" s="65"/>
      <c r="D23" s="9" t="s">
        <v>48</v>
      </c>
      <c r="E23" s="12" t="s">
        <v>18</v>
      </c>
      <c r="F23" s="11">
        <v>1965</v>
      </c>
      <c r="G23" s="59"/>
      <c r="H23" s="59"/>
      <c r="I23" s="61"/>
      <c r="J23" s="62"/>
      <c r="K23" s="63"/>
      <c r="L23" s="48"/>
      <c r="M23" s="50"/>
      <c r="N23" s="53"/>
      <c r="O23" s="53"/>
      <c r="P23" s="56"/>
    </row>
    <row r="24" spans="2:16" ht="15.75" customHeight="1">
      <c r="B24" s="58">
        <v>16</v>
      </c>
      <c r="C24" s="65"/>
      <c r="D24" s="6" t="s">
        <v>49</v>
      </c>
      <c r="E24" s="7" t="s">
        <v>24</v>
      </c>
      <c r="F24" s="40">
        <v>1974</v>
      </c>
      <c r="G24" s="59">
        <v>1296</v>
      </c>
      <c r="H24" s="59">
        <v>9</v>
      </c>
      <c r="I24" s="60">
        <v>3596</v>
      </c>
      <c r="J24" s="60">
        <f>_xlfn.RANK.EQ(I24,$I$7:$I$51,0)</f>
        <v>3</v>
      </c>
      <c r="K24" s="47">
        <f>SUM(G24,I24)</f>
        <v>4892</v>
      </c>
      <c r="L24" s="47">
        <f>SUM(H24,J24)</f>
        <v>12</v>
      </c>
      <c r="M24" s="49">
        <v>6</v>
      </c>
      <c r="N24" s="53"/>
      <c r="O24" s="53"/>
      <c r="P24" s="56"/>
    </row>
    <row r="25" spans="2:16" ht="15.75" customHeight="1">
      <c r="B25" s="58"/>
      <c r="C25" s="66"/>
      <c r="D25" s="33" t="s">
        <v>50</v>
      </c>
      <c r="E25" s="10" t="s">
        <v>24</v>
      </c>
      <c r="F25" s="41">
        <v>1975</v>
      </c>
      <c r="G25" s="60"/>
      <c r="H25" s="60"/>
      <c r="I25" s="61"/>
      <c r="J25" s="62"/>
      <c r="K25" s="63"/>
      <c r="L25" s="48"/>
      <c r="M25" s="50"/>
      <c r="N25" s="54"/>
      <c r="O25" s="54"/>
      <c r="P25" s="57"/>
    </row>
    <row r="26" spans="2:16" ht="16.5" customHeight="1">
      <c r="B26" s="14"/>
      <c r="C26" s="15"/>
      <c r="D26" s="42"/>
      <c r="E26" s="43"/>
      <c r="F26" s="15"/>
      <c r="G26" s="27"/>
      <c r="H26" s="27"/>
      <c r="I26" s="27"/>
      <c r="J26" s="27"/>
      <c r="K26" s="17"/>
      <c r="L26" s="18"/>
      <c r="M26" s="15"/>
      <c r="N26" s="18"/>
      <c r="O26" s="18"/>
      <c r="P26" s="19"/>
    </row>
    <row r="27" spans="2:16" ht="15" customHeight="1">
      <c r="B27" s="58">
        <v>1</v>
      </c>
      <c r="C27" s="67" t="s">
        <v>26</v>
      </c>
      <c r="D27" s="28" t="s">
        <v>51</v>
      </c>
      <c r="E27" s="21" t="s">
        <v>24</v>
      </c>
      <c r="F27" s="8">
        <v>1983</v>
      </c>
      <c r="G27" s="59">
        <v>1298</v>
      </c>
      <c r="H27" s="59">
        <v>8</v>
      </c>
      <c r="I27" s="60">
        <f>2063+2659</f>
        <v>4722</v>
      </c>
      <c r="J27" s="60">
        <f>_xlfn.RANK.EQ(I27,$I$7:$I$51,0)</f>
        <v>2</v>
      </c>
      <c r="K27" s="47">
        <f>SUM(G27,I27)</f>
        <v>6020</v>
      </c>
      <c r="L27" s="47">
        <f>SUM(H27,J27)</f>
        <v>10</v>
      </c>
      <c r="M27" s="49">
        <f>_xlfn.RANK.EQ(L27,$L$7:$L$50,1)</f>
        <v>3</v>
      </c>
      <c r="N27" s="52">
        <f>SUM(G27:G30,I27:I30)</f>
        <v>7777</v>
      </c>
      <c r="O27" s="52">
        <f>SUM(L27:L30)</f>
        <v>37</v>
      </c>
      <c r="P27" s="55">
        <f>_xlfn.RANK.EQ(O27,$O$7:$O$50,1)</f>
        <v>5</v>
      </c>
    </row>
    <row r="28" spans="2:16" ht="15" customHeight="1">
      <c r="B28" s="58"/>
      <c r="C28" s="68"/>
      <c r="D28" s="30" t="s">
        <v>52</v>
      </c>
      <c r="E28" s="23" t="s">
        <v>24</v>
      </c>
      <c r="F28" s="11">
        <v>1983</v>
      </c>
      <c r="G28" s="59"/>
      <c r="H28" s="59"/>
      <c r="I28" s="61"/>
      <c r="J28" s="62"/>
      <c r="K28" s="63"/>
      <c r="L28" s="48"/>
      <c r="M28" s="50"/>
      <c r="N28" s="53"/>
      <c r="O28" s="53"/>
      <c r="P28" s="56"/>
    </row>
    <row r="29" spans="2:16" ht="15" customHeight="1">
      <c r="B29" s="58">
        <v>2</v>
      </c>
      <c r="C29" s="65"/>
      <c r="D29" s="28" t="s">
        <v>53</v>
      </c>
      <c r="E29" s="12" t="s">
        <v>22</v>
      </c>
      <c r="F29" s="13">
        <v>1987</v>
      </c>
      <c r="G29" s="59">
        <v>441</v>
      </c>
      <c r="H29" s="59">
        <v>15</v>
      </c>
      <c r="I29" s="60">
        <v>1316</v>
      </c>
      <c r="J29" s="60">
        <f>_xlfn.RANK.EQ(I29,$I$7:$I$51,0)</f>
        <v>12</v>
      </c>
      <c r="K29" s="47">
        <f>SUM(G29,I29)</f>
        <v>1757</v>
      </c>
      <c r="L29" s="47">
        <f>SUM(H29,J29)</f>
        <v>27</v>
      </c>
      <c r="M29" s="49">
        <f>_xlfn.RANK.EQ(L29,$L$7:$L$50,1)</f>
        <v>15</v>
      </c>
      <c r="N29" s="53"/>
      <c r="O29" s="53"/>
      <c r="P29" s="56"/>
    </row>
    <row r="30" spans="2:16" ht="15" customHeight="1">
      <c r="B30" s="58"/>
      <c r="C30" s="66"/>
      <c r="D30" s="33" t="s">
        <v>54</v>
      </c>
      <c r="E30" s="12" t="s">
        <v>24</v>
      </c>
      <c r="F30" s="13">
        <v>1980</v>
      </c>
      <c r="G30" s="60"/>
      <c r="H30" s="60"/>
      <c r="I30" s="61"/>
      <c r="J30" s="62"/>
      <c r="K30" s="63"/>
      <c r="L30" s="48"/>
      <c r="M30" s="50"/>
      <c r="N30" s="54"/>
      <c r="O30" s="54"/>
      <c r="P30" s="57"/>
    </row>
    <row r="31" spans="2:16" ht="15" customHeight="1">
      <c r="B31" s="14"/>
      <c r="C31" s="15"/>
      <c r="D31" s="42"/>
      <c r="E31" s="27"/>
      <c r="F31" s="15"/>
      <c r="G31" s="27"/>
      <c r="H31" s="27"/>
      <c r="I31" s="27"/>
      <c r="J31" s="27"/>
      <c r="K31" s="17"/>
      <c r="L31" s="18"/>
      <c r="M31" s="15"/>
      <c r="N31" s="18"/>
      <c r="O31" s="18"/>
      <c r="P31" s="19"/>
    </row>
    <row r="32" spans="2:16" ht="16.5" customHeight="1">
      <c r="B32" s="58">
        <v>17</v>
      </c>
      <c r="C32" s="67" t="s">
        <v>27</v>
      </c>
      <c r="D32" s="20" t="s">
        <v>55</v>
      </c>
      <c r="E32" s="21" t="s">
        <v>21</v>
      </c>
      <c r="F32" s="8">
        <v>1977</v>
      </c>
      <c r="G32" s="59">
        <v>1614</v>
      </c>
      <c r="H32" s="59">
        <v>7</v>
      </c>
      <c r="I32" s="60">
        <v>2643</v>
      </c>
      <c r="J32" s="60">
        <f>_xlfn.RANK.EQ(I32,$I$7:$I$51,0)</f>
        <v>5</v>
      </c>
      <c r="K32" s="47">
        <f>SUM(G32,I32)</f>
        <v>4257</v>
      </c>
      <c r="L32" s="47">
        <f>SUM(H32,J32)</f>
        <v>12</v>
      </c>
      <c r="M32" s="49">
        <v>7</v>
      </c>
      <c r="N32" s="52">
        <f>SUM(G32:G35,I32:I35)</f>
        <v>6079</v>
      </c>
      <c r="O32" s="52">
        <f>SUM(L32:L35)</f>
        <v>37</v>
      </c>
      <c r="P32" s="55">
        <v>6</v>
      </c>
    </row>
    <row r="33" spans="2:16" ht="18" customHeight="1">
      <c r="B33" s="58"/>
      <c r="C33" s="68"/>
      <c r="D33" s="22" t="s">
        <v>56</v>
      </c>
      <c r="E33" s="23" t="s">
        <v>21</v>
      </c>
      <c r="F33" s="11">
        <v>1985</v>
      </c>
      <c r="G33" s="59"/>
      <c r="H33" s="59"/>
      <c r="I33" s="61"/>
      <c r="J33" s="62"/>
      <c r="K33" s="63"/>
      <c r="L33" s="48"/>
      <c r="M33" s="50"/>
      <c r="N33" s="53"/>
      <c r="O33" s="53"/>
      <c r="P33" s="56"/>
    </row>
    <row r="34" spans="2:16" ht="15" customHeight="1">
      <c r="B34" s="58">
        <v>18</v>
      </c>
      <c r="C34" s="68"/>
      <c r="D34" s="24" t="s">
        <v>57</v>
      </c>
      <c r="E34" s="25" t="s">
        <v>21</v>
      </c>
      <c r="F34" s="13">
        <v>1984</v>
      </c>
      <c r="G34" s="59">
        <v>444</v>
      </c>
      <c r="H34" s="59">
        <v>14</v>
      </c>
      <c r="I34" s="60">
        <v>1378</v>
      </c>
      <c r="J34" s="60">
        <f>_xlfn.RANK.EQ(I34,$I$7:$I$51,0)</f>
        <v>11</v>
      </c>
      <c r="K34" s="47">
        <f>SUM(G34,I34)</f>
        <v>1822</v>
      </c>
      <c r="L34" s="47">
        <f>SUM(H34,J34)</f>
        <v>25</v>
      </c>
      <c r="M34" s="49">
        <f>_xlfn.RANK.EQ(L34,$L$7:$L$50,1)</f>
        <v>13</v>
      </c>
      <c r="N34" s="53"/>
      <c r="O34" s="53"/>
      <c r="P34" s="56"/>
    </row>
    <row r="35" spans="2:16" ht="15.75" customHeight="1">
      <c r="B35" s="58"/>
      <c r="C35" s="69"/>
      <c r="D35" s="24" t="s">
        <v>58</v>
      </c>
      <c r="E35" s="25" t="s">
        <v>22</v>
      </c>
      <c r="F35" s="13">
        <v>1974</v>
      </c>
      <c r="G35" s="60"/>
      <c r="H35" s="60"/>
      <c r="I35" s="61"/>
      <c r="J35" s="62"/>
      <c r="K35" s="63"/>
      <c r="L35" s="48"/>
      <c r="M35" s="50"/>
      <c r="N35" s="54"/>
      <c r="O35" s="54"/>
      <c r="P35" s="57"/>
    </row>
    <row r="36" spans="2:16" ht="13.5" customHeight="1">
      <c r="B36" s="14"/>
      <c r="C36" s="15"/>
      <c r="D36" s="42"/>
      <c r="E36" s="27"/>
      <c r="F36" s="15"/>
      <c r="G36" s="27"/>
      <c r="H36" s="27"/>
      <c r="I36" s="27"/>
      <c r="J36" s="27"/>
      <c r="K36" s="17"/>
      <c r="L36" s="18"/>
      <c r="M36" s="15"/>
      <c r="N36" s="18"/>
      <c r="O36" s="18"/>
      <c r="P36" s="19"/>
    </row>
    <row r="37" spans="2:16" ht="15.75" customHeight="1">
      <c r="B37" s="58">
        <v>9</v>
      </c>
      <c r="C37" s="64" t="s">
        <v>28</v>
      </c>
      <c r="D37" s="6" t="s">
        <v>59</v>
      </c>
      <c r="E37" s="7" t="s">
        <v>19</v>
      </c>
      <c r="F37" s="8">
        <v>1983</v>
      </c>
      <c r="G37" s="59">
        <f>3281+1708</f>
        <v>4989</v>
      </c>
      <c r="H37" s="59">
        <v>1</v>
      </c>
      <c r="I37" s="60">
        <v>2529</v>
      </c>
      <c r="J37" s="60">
        <f>_xlfn.RANK.EQ(I37,$I$7:$I$51,0)</f>
        <v>7</v>
      </c>
      <c r="K37" s="47">
        <f>SUM(G37,I37)</f>
        <v>7518</v>
      </c>
      <c r="L37" s="47">
        <f>SUM(H37,J37)</f>
        <v>8</v>
      </c>
      <c r="M37" s="49">
        <f>_xlfn.RANK.EQ(L37,$L$7:$L$50,1)</f>
        <v>2</v>
      </c>
      <c r="N37" s="52">
        <f>SUM(G37:G40,I37:I40)</f>
        <v>8375</v>
      </c>
      <c r="O37" s="52">
        <f>SUM(L37:L40)</f>
        <v>39</v>
      </c>
      <c r="P37" s="55">
        <f>_xlfn.RANK.EQ(O37,$O$7:$O$50,1)</f>
        <v>7</v>
      </c>
    </row>
    <row r="38" spans="2:16" ht="15.75" customHeight="1">
      <c r="B38" s="58"/>
      <c r="C38" s="65"/>
      <c r="D38" s="9" t="s">
        <v>60</v>
      </c>
      <c r="E38" s="12" t="s">
        <v>22</v>
      </c>
      <c r="F38" s="11">
        <v>1972</v>
      </c>
      <c r="G38" s="59"/>
      <c r="H38" s="59"/>
      <c r="I38" s="61"/>
      <c r="J38" s="62"/>
      <c r="K38" s="63"/>
      <c r="L38" s="48"/>
      <c r="M38" s="50"/>
      <c r="N38" s="53"/>
      <c r="O38" s="53"/>
      <c r="P38" s="56"/>
    </row>
    <row r="39" spans="2:16" ht="15.75" customHeight="1">
      <c r="B39" s="58">
        <v>10</v>
      </c>
      <c r="C39" s="65"/>
      <c r="D39" s="6" t="s">
        <v>61</v>
      </c>
      <c r="E39" s="7" t="s">
        <v>24</v>
      </c>
      <c r="F39" s="40">
        <v>1971</v>
      </c>
      <c r="G39" s="59">
        <v>363</v>
      </c>
      <c r="H39" s="59">
        <v>16</v>
      </c>
      <c r="I39" s="60">
        <v>494</v>
      </c>
      <c r="J39" s="60">
        <f>_xlfn.RANK.EQ(I39,$I$7:$I$51,0)</f>
        <v>15</v>
      </c>
      <c r="K39" s="47">
        <f>SUM(G39,I39)</f>
        <v>857</v>
      </c>
      <c r="L39" s="47">
        <f>SUM(H39,J39)</f>
        <v>31</v>
      </c>
      <c r="M39" s="49">
        <f>_xlfn.RANK.EQ(L39,$L$7:$L$50,1)</f>
        <v>17</v>
      </c>
      <c r="N39" s="53"/>
      <c r="O39" s="53"/>
      <c r="P39" s="56"/>
    </row>
    <row r="40" spans="2:16" ht="15.75" customHeight="1">
      <c r="B40" s="58"/>
      <c r="C40" s="66"/>
      <c r="D40" s="9" t="s">
        <v>62</v>
      </c>
      <c r="E40" s="10" t="s">
        <v>24</v>
      </c>
      <c r="F40" s="41">
        <v>1987</v>
      </c>
      <c r="G40" s="60"/>
      <c r="H40" s="60"/>
      <c r="I40" s="61"/>
      <c r="J40" s="62"/>
      <c r="K40" s="63"/>
      <c r="L40" s="48"/>
      <c r="M40" s="50"/>
      <c r="N40" s="54"/>
      <c r="O40" s="54"/>
      <c r="P40" s="57"/>
    </row>
    <row r="41" spans="2:16" ht="15" customHeight="1">
      <c r="B41" s="14"/>
      <c r="C41" s="15"/>
      <c r="D41" s="42"/>
      <c r="E41" s="43"/>
      <c r="F41" s="15"/>
      <c r="G41" s="27"/>
      <c r="H41" s="27"/>
      <c r="I41" s="27"/>
      <c r="J41" s="27"/>
      <c r="K41" s="17"/>
      <c r="L41" s="18"/>
      <c r="M41" s="15"/>
      <c r="N41" s="18"/>
      <c r="O41" s="18"/>
      <c r="P41" s="19"/>
    </row>
    <row r="42" spans="2:16" ht="15" customHeight="1">
      <c r="B42" s="58">
        <v>7</v>
      </c>
      <c r="C42" s="67" t="s">
        <v>29</v>
      </c>
      <c r="D42" s="28" t="s">
        <v>63</v>
      </c>
      <c r="E42" s="21" t="s">
        <v>21</v>
      </c>
      <c r="F42" s="8">
        <v>1983</v>
      </c>
      <c r="G42" s="59">
        <v>1189</v>
      </c>
      <c r="H42" s="59">
        <v>10</v>
      </c>
      <c r="I42" s="60">
        <v>999</v>
      </c>
      <c r="J42" s="60">
        <f>_xlfn.RANK.EQ(I42,$I$7:$I$51,0)</f>
        <v>13</v>
      </c>
      <c r="K42" s="47">
        <f>SUM(G42,I42)</f>
        <v>2188</v>
      </c>
      <c r="L42" s="47">
        <f>SUM(H42,J42)</f>
        <v>23</v>
      </c>
      <c r="M42" s="49">
        <f>_xlfn.RANK.EQ(L42,$L$7:$L$50,1)</f>
        <v>11</v>
      </c>
      <c r="N42" s="52">
        <f>SUM(G42:G45,I42:I45)</f>
        <v>4809</v>
      </c>
      <c r="O42" s="52">
        <f>SUM(L42:L45)</f>
        <v>44</v>
      </c>
      <c r="P42" s="55">
        <f>_xlfn.RANK.EQ(O42,$O$7:$O$50,1)</f>
        <v>8</v>
      </c>
    </row>
    <row r="43" spans="2:16" ht="15.75" customHeight="1">
      <c r="B43" s="58"/>
      <c r="C43" s="68"/>
      <c r="D43" s="30" t="s">
        <v>64</v>
      </c>
      <c r="E43" s="23" t="s">
        <v>21</v>
      </c>
      <c r="F43" s="11">
        <v>1988</v>
      </c>
      <c r="G43" s="59"/>
      <c r="H43" s="59"/>
      <c r="I43" s="61"/>
      <c r="J43" s="62"/>
      <c r="K43" s="63"/>
      <c r="L43" s="48"/>
      <c r="M43" s="50"/>
      <c r="N43" s="53"/>
      <c r="O43" s="53"/>
      <c r="P43" s="56"/>
    </row>
    <row r="44" spans="2:16" ht="17.25" customHeight="1">
      <c r="B44" s="58">
        <v>8</v>
      </c>
      <c r="C44" s="68"/>
      <c r="D44" s="44" t="s">
        <v>65</v>
      </c>
      <c r="E44" s="25" t="s">
        <v>21</v>
      </c>
      <c r="F44" s="13">
        <v>1985</v>
      </c>
      <c r="G44" s="59">
        <v>470</v>
      </c>
      <c r="H44" s="59">
        <v>13</v>
      </c>
      <c r="I44" s="60">
        <v>2151</v>
      </c>
      <c r="J44" s="60">
        <f>_xlfn.RANK.EQ(I44,$I$7:$I$51,0)</f>
        <v>8</v>
      </c>
      <c r="K44" s="47">
        <f>SUM(G44,I44)</f>
        <v>2621</v>
      </c>
      <c r="L44" s="47">
        <f>SUM(H44,J44)</f>
        <v>21</v>
      </c>
      <c r="M44" s="49">
        <v>10</v>
      </c>
      <c r="N44" s="53"/>
      <c r="O44" s="53"/>
      <c r="P44" s="56"/>
    </row>
    <row r="45" spans="2:16" ht="17.25" customHeight="1">
      <c r="B45" s="58"/>
      <c r="C45" s="69"/>
      <c r="D45" s="44" t="s">
        <v>66</v>
      </c>
      <c r="E45" s="25" t="s">
        <v>21</v>
      </c>
      <c r="F45" s="13">
        <v>1970</v>
      </c>
      <c r="G45" s="59"/>
      <c r="H45" s="59"/>
      <c r="I45" s="61"/>
      <c r="J45" s="62"/>
      <c r="K45" s="63"/>
      <c r="L45" s="48"/>
      <c r="M45" s="50"/>
      <c r="N45" s="54"/>
      <c r="O45" s="54"/>
      <c r="P45" s="57"/>
    </row>
    <row r="46" spans="2:16" ht="15" customHeight="1">
      <c r="B46" s="14"/>
      <c r="C46" s="15"/>
      <c r="D46" s="42"/>
      <c r="E46" s="27"/>
      <c r="F46" s="15"/>
      <c r="G46" s="27"/>
      <c r="H46" s="27"/>
      <c r="I46" s="27"/>
      <c r="J46" s="27"/>
      <c r="K46" s="17"/>
      <c r="L46" s="18"/>
      <c r="M46" s="15"/>
      <c r="N46" s="18"/>
      <c r="O46" s="18"/>
      <c r="P46" s="19"/>
    </row>
    <row r="47" spans="2:16" ht="15.75" customHeight="1">
      <c r="B47" s="58">
        <v>3</v>
      </c>
      <c r="C47" s="64" t="s">
        <v>30</v>
      </c>
      <c r="D47" s="6" t="s">
        <v>67</v>
      </c>
      <c r="E47" s="7" t="s">
        <v>22</v>
      </c>
      <c r="F47" s="8">
        <v>1975</v>
      </c>
      <c r="G47" s="59">
        <v>0</v>
      </c>
      <c r="H47" s="59">
        <v>18</v>
      </c>
      <c r="I47" s="60">
        <v>387</v>
      </c>
      <c r="J47" s="60">
        <f>_xlfn.RANK.EQ(I47,$I$7:$I$51,0)</f>
        <v>16</v>
      </c>
      <c r="K47" s="47">
        <f>SUM(G47,I47)</f>
        <v>387</v>
      </c>
      <c r="L47" s="47">
        <f>SUM(H47,J47)</f>
        <v>34</v>
      </c>
      <c r="M47" s="49">
        <f>_xlfn.RANK.EQ(L47,$L$7:$L$50,1)</f>
        <v>18</v>
      </c>
      <c r="N47" s="52">
        <f>SUM(G47:G50,I47:I50)</f>
        <v>1570</v>
      </c>
      <c r="O47" s="52">
        <f>SUM(L47:L50)</f>
        <v>62</v>
      </c>
      <c r="P47" s="55">
        <f>_xlfn.RANK.EQ(O47,$O$7:$O$50,1)</f>
        <v>9</v>
      </c>
    </row>
    <row r="48" spans="2:16" ht="15.75" customHeight="1">
      <c r="B48" s="58"/>
      <c r="C48" s="65"/>
      <c r="D48" s="9" t="s">
        <v>68</v>
      </c>
      <c r="E48" s="10" t="s">
        <v>18</v>
      </c>
      <c r="F48" s="11">
        <v>1972</v>
      </c>
      <c r="G48" s="59"/>
      <c r="H48" s="59"/>
      <c r="I48" s="61"/>
      <c r="J48" s="62"/>
      <c r="K48" s="63"/>
      <c r="L48" s="48"/>
      <c r="M48" s="50"/>
      <c r="N48" s="53"/>
      <c r="O48" s="53"/>
      <c r="P48" s="56"/>
    </row>
    <row r="49" spans="2:16" ht="15.75" customHeight="1">
      <c r="B49" s="58">
        <v>4</v>
      </c>
      <c r="C49" s="65"/>
      <c r="D49" s="6" t="s">
        <v>69</v>
      </c>
      <c r="E49" s="12" t="s">
        <v>24</v>
      </c>
      <c r="F49" s="13">
        <v>1968</v>
      </c>
      <c r="G49" s="59">
        <v>1008</v>
      </c>
      <c r="H49" s="59">
        <v>11</v>
      </c>
      <c r="I49" s="60">
        <v>175</v>
      </c>
      <c r="J49" s="60">
        <f>_xlfn.RANK.EQ(I49,$I$7:$I$51,0)</f>
        <v>17</v>
      </c>
      <c r="K49" s="47">
        <f>SUM(G49,I49)</f>
        <v>1183</v>
      </c>
      <c r="L49" s="47">
        <f>SUM(H49,J49)</f>
        <v>28</v>
      </c>
      <c r="M49" s="49">
        <f>_xlfn.RANK.EQ(L49,$L$7:$L$50,1)</f>
        <v>16</v>
      </c>
      <c r="N49" s="53"/>
      <c r="O49" s="53"/>
      <c r="P49" s="56"/>
    </row>
    <row r="50" spans="2:16" ht="15.75" customHeight="1">
      <c r="B50" s="58"/>
      <c r="C50" s="66"/>
      <c r="D50" s="9" t="s">
        <v>70</v>
      </c>
      <c r="E50" s="12" t="s">
        <v>24</v>
      </c>
      <c r="F50" s="13">
        <v>1991</v>
      </c>
      <c r="G50" s="60"/>
      <c r="H50" s="60"/>
      <c r="I50" s="61"/>
      <c r="J50" s="62"/>
      <c r="K50" s="63"/>
      <c r="L50" s="48"/>
      <c r="M50" s="50"/>
      <c r="N50" s="54"/>
      <c r="O50" s="54"/>
      <c r="P50" s="57"/>
    </row>
    <row r="51" spans="2:16" ht="18" customHeight="1">
      <c r="B51" s="35"/>
      <c r="C51" s="15"/>
      <c r="D51" s="35"/>
      <c r="E51" s="27"/>
      <c r="F51" s="15"/>
      <c r="G51" s="27"/>
      <c r="H51" s="27"/>
      <c r="I51" s="27"/>
      <c r="J51" s="27"/>
      <c r="K51" s="17"/>
      <c r="L51" s="18"/>
      <c r="M51" s="15"/>
      <c r="N51" s="18"/>
      <c r="O51" s="18"/>
      <c r="P51" s="19"/>
    </row>
    <row r="52" spans="2:16">
      <c r="M52" s="45"/>
    </row>
    <row r="54" spans="2:16" ht="18.75">
      <c r="D54" s="46" t="s">
        <v>31</v>
      </c>
      <c r="F54" s="51"/>
      <c r="G54" s="51"/>
      <c r="H54" s="51"/>
      <c r="I54" s="51" t="s">
        <v>32</v>
      </c>
      <c r="J54" s="51"/>
      <c r="K54" s="51"/>
    </row>
    <row r="56" spans="2:16" ht="18.75">
      <c r="D56" s="46" t="s">
        <v>33</v>
      </c>
      <c r="F56" s="51"/>
      <c r="G56" s="51"/>
      <c r="H56" s="51"/>
      <c r="I56" s="51" t="s">
        <v>34</v>
      </c>
      <c r="J56" s="51"/>
      <c r="K56" s="51"/>
    </row>
  </sheetData>
  <mergeCells count="186">
    <mergeCell ref="C2:P3"/>
    <mergeCell ref="C4:O4"/>
    <mergeCell ref="B7:B8"/>
    <mergeCell ref="C7:C10"/>
    <mergeCell ref="G7:G8"/>
    <mergeCell ref="H7:H8"/>
    <mergeCell ref="I7:I8"/>
    <mergeCell ref="J7:J8"/>
    <mergeCell ref="K7:K8"/>
    <mergeCell ref="L7:L8"/>
    <mergeCell ref="M7:M8"/>
    <mergeCell ref="N7:N10"/>
    <mergeCell ref="O7:O10"/>
    <mergeCell ref="P7:P10"/>
    <mergeCell ref="B9:B10"/>
    <mergeCell ref="G9:G10"/>
    <mergeCell ref="H9:H10"/>
    <mergeCell ref="I9:I10"/>
    <mergeCell ref="J9:J10"/>
    <mergeCell ref="K9:K10"/>
    <mergeCell ref="L9:L10"/>
    <mergeCell ref="M9:M10"/>
    <mergeCell ref="B12:B13"/>
    <mergeCell ref="C12:C15"/>
    <mergeCell ref="G12:G13"/>
    <mergeCell ref="H12:H13"/>
    <mergeCell ref="I12:I13"/>
    <mergeCell ref="J12:J13"/>
    <mergeCell ref="K12:K13"/>
    <mergeCell ref="L12:L13"/>
    <mergeCell ref="M12:M13"/>
    <mergeCell ref="N12:N15"/>
    <mergeCell ref="O12:O15"/>
    <mergeCell ref="P12:P15"/>
    <mergeCell ref="B14:B15"/>
    <mergeCell ref="G14:G15"/>
    <mergeCell ref="H14:H15"/>
    <mergeCell ref="I14:I15"/>
    <mergeCell ref="J14:J15"/>
    <mergeCell ref="K14:K15"/>
    <mergeCell ref="L14:L15"/>
    <mergeCell ref="M14:M15"/>
    <mergeCell ref="B17:B18"/>
    <mergeCell ref="C17:C20"/>
    <mergeCell ref="G17:G18"/>
    <mergeCell ref="H17:H18"/>
    <mergeCell ref="I17:I18"/>
    <mergeCell ref="J17:J18"/>
    <mergeCell ref="K17:K18"/>
    <mergeCell ref="L17:L18"/>
    <mergeCell ref="M17:M18"/>
    <mergeCell ref="N17:N20"/>
    <mergeCell ref="O17:O20"/>
    <mergeCell ref="P17:P20"/>
    <mergeCell ref="B19:B20"/>
    <mergeCell ref="G19:G20"/>
    <mergeCell ref="H19:H20"/>
    <mergeCell ref="I19:I20"/>
    <mergeCell ref="J19:J20"/>
    <mergeCell ref="K19:K20"/>
    <mergeCell ref="L19:L20"/>
    <mergeCell ref="M19:M20"/>
    <mergeCell ref="B22:B23"/>
    <mergeCell ref="C22:C25"/>
    <mergeCell ref="G22:G23"/>
    <mergeCell ref="H22:H23"/>
    <mergeCell ref="I22:I23"/>
    <mergeCell ref="J22:J23"/>
    <mergeCell ref="K22:K23"/>
    <mergeCell ref="L22:L23"/>
    <mergeCell ref="M22:M23"/>
    <mergeCell ref="N22:N25"/>
    <mergeCell ref="O22:O25"/>
    <mergeCell ref="P22:P25"/>
    <mergeCell ref="B24:B25"/>
    <mergeCell ref="G24:G25"/>
    <mergeCell ref="H24:H25"/>
    <mergeCell ref="I24:I25"/>
    <mergeCell ref="J24:J25"/>
    <mergeCell ref="K24:K25"/>
    <mergeCell ref="L24:L25"/>
    <mergeCell ref="M24:M25"/>
    <mergeCell ref="B27:B28"/>
    <mergeCell ref="C27:C30"/>
    <mergeCell ref="G27:G28"/>
    <mergeCell ref="H27:H28"/>
    <mergeCell ref="I27:I28"/>
    <mergeCell ref="J27:J28"/>
    <mergeCell ref="K27:K28"/>
    <mergeCell ref="L27:L28"/>
    <mergeCell ref="M27:M28"/>
    <mergeCell ref="N27:N30"/>
    <mergeCell ref="O27:O30"/>
    <mergeCell ref="P27:P30"/>
    <mergeCell ref="B29:B30"/>
    <mergeCell ref="G29:G30"/>
    <mergeCell ref="H29:H30"/>
    <mergeCell ref="I29:I30"/>
    <mergeCell ref="J29:J30"/>
    <mergeCell ref="K29:K30"/>
    <mergeCell ref="L29:L30"/>
    <mergeCell ref="M29:M30"/>
    <mergeCell ref="B32:B33"/>
    <mergeCell ref="C32:C35"/>
    <mergeCell ref="G32:G33"/>
    <mergeCell ref="H32:H33"/>
    <mergeCell ref="I32:I33"/>
    <mergeCell ref="J32:J33"/>
    <mergeCell ref="K32:K33"/>
    <mergeCell ref="L32:L33"/>
    <mergeCell ref="M32:M33"/>
    <mergeCell ref="N32:N35"/>
    <mergeCell ref="O32:O35"/>
    <mergeCell ref="P32:P35"/>
    <mergeCell ref="B34:B35"/>
    <mergeCell ref="G34:G35"/>
    <mergeCell ref="H34:H35"/>
    <mergeCell ref="I34:I35"/>
    <mergeCell ref="J34:J35"/>
    <mergeCell ref="K34:K35"/>
    <mergeCell ref="L34:L35"/>
    <mergeCell ref="M34:M35"/>
    <mergeCell ref="B37:B38"/>
    <mergeCell ref="C37:C40"/>
    <mergeCell ref="G37:G38"/>
    <mergeCell ref="H37:H38"/>
    <mergeCell ref="I37:I38"/>
    <mergeCell ref="J37:J38"/>
    <mergeCell ref="K37:K38"/>
    <mergeCell ref="L37:L38"/>
    <mergeCell ref="M37:M38"/>
    <mergeCell ref="N37:N40"/>
    <mergeCell ref="O37:O40"/>
    <mergeCell ref="P37:P40"/>
    <mergeCell ref="B39:B40"/>
    <mergeCell ref="G39:G40"/>
    <mergeCell ref="H39:H40"/>
    <mergeCell ref="I39:I40"/>
    <mergeCell ref="J39:J40"/>
    <mergeCell ref="K39:K40"/>
    <mergeCell ref="L39:L40"/>
    <mergeCell ref="M39:M40"/>
    <mergeCell ref="B42:B43"/>
    <mergeCell ref="C42:C45"/>
    <mergeCell ref="G42:G43"/>
    <mergeCell ref="H42:H43"/>
    <mergeCell ref="I42:I43"/>
    <mergeCell ref="J42:J43"/>
    <mergeCell ref="K42:K43"/>
    <mergeCell ref="L42:L43"/>
    <mergeCell ref="M42:M43"/>
    <mergeCell ref="N42:N45"/>
    <mergeCell ref="O42:O45"/>
    <mergeCell ref="P42:P45"/>
    <mergeCell ref="B44:B45"/>
    <mergeCell ref="G44:G45"/>
    <mergeCell ref="H44:H45"/>
    <mergeCell ref="I44:I45"/>
    <mergeCell ref="J44:J45"/>
    <mergeCell ref="K44:K45"/>
    <mergeCell ref="P47:P50"/>
    <mergeCell ref="B49:B50"/>
    <mergeCell ref="G49:G50"/>
    <mergeCell ref="H49:H50"/>
    <mergeCell ref="I49:I50"/>
    <mergeCell ref="J49:J50"/>
    <mergeCell ref="K49:K50"/>
    <mergeCell ref="L44:L45"/>
    <mergeCell ref="M44:M45"/>
    <mergeCell ref="B47:B48"/>
    <mergeCell ref="C47:C50"/>
    <mergeCell ref="G47:G48"/>
    <mergeCell ref="H47:H48"/>
    <mergeCell ref="I47:I48"/>
    <mergeCell ref="J47:J48"/>
    <mergeCell ref="K47:K48"/>
    <mergeCell ref="L47:L48"/>
    <mergeCell ref="L49:L50"/>
    <mergeCell ref="M49:M50"/>
    <mergeCell ref="F54:H54"/>
    <mergeCell ref="I54:K54"/>
    <mergeCell ref="F56:H56"/>
    <mergeCell ref="I56:K56"/>
    <mergeCell ref="M47:M48"/>
    <mergeCell ref="N47:N50"/>
    <mergeCell ref="O47:O50"/>
  </mergeCells>
  <pageMargins left="0.31496062992125984" right="0.31496062992125984" top="0.74803149606299213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 (2)</vt:lpstr>
      <vt:lpstr>'Протокол (2)'!Область_печати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ФинДиректор</cp:lastModifiedBy>
  <dcterms:created xsi:type="dcterms:W3CDTF">2015-08-10T16:45:12Z</dcterms:created>
  <dcterms:modified xsi:type="dcterms:W3CDTF">2015-08-11T07:11:12Z</dcterms:modified>
</cp:coreProperties>
</file>